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74 - 30.5. - ZCU - AV technika (II.) 021-2022 - PŘIPRAVIT\"/>
    </mc:Choice>
  </mc:AlternateContent>
  <xr:revisionPtr revIDLastSave="0" documentId="13_ncr:1_{840B591A-A3E1-4759-93D2-425E7AE1E037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8" i="1" l="1"/>
  <c r="R9" i="1"/>
  <c r="R10" i="1"/>
  <c r="R14" i="1"/>
  <c r="S16" i="1"/>
  <c r="S21" i="1"/>
  <c r="S12" i="1"/>
  <c r="S13" i="1"/>
  <c r="S18" i="1"/>
  <c r="S19" i="1"/>
  <c r="S8" i="1"/>
  <c r="R11" i="1"/>
  <c r="S11" i="1"/>
  <c r="R12" i="1"/>
  <c r="S14" i="1"/>
  <c r="R15" i="1"/>
  <c r="S15" i="1"/>
  <c r="R17" i="1"/>
  <c r="S17" i="1"/>
  <c r="R18" i="1"/>
  <c r="R20" i="1"/>
  <c r="S20" i="1"/>
  <c r="O8" i="1"/>
  <c r="O9" i="1"/>
  <c r="O10" i="1"/>
  <c r="O11" i="1"/>
  <c r="O12" i="1"/>
  <c r="O13" i="1"/>
  <c r="O14" i="1"/>
  <c r="O15" i="1"/>
  <c r="O16" i="1"/>
  <c r="O17" i="1"/>
  <c r="O18" i="1"/>
  <c r="O19" i="1"/>
  <c r="R7" i="1"/>
  <c r="R21" i="1"/>
  <c r="O21" i="1"/>
  <c r="O20" i="1"/>
  <c r="O7" i="1"/>
  <c r="S10" i="1" l="1"/>
  <c r="S9" i="1"/>
  <c r="R16" i="1"/>
  <c r="R19" i="1"/>
  <c r="R13" i="1"/>
  <c r="P24" i="1"/>
  <c r="S7" i="1"/>
  <c r="Q24" i="1" l="1"/>
</calcChain>
</file>

<file path=xl/sharedStrings.xml><?xml version="1.0" encoding="utf-8"?>
<sst xmlns="http://schemas.openxmlformats.org/spreadsheetml/2006/main" count="111" uniqueCount="78">
  <si>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</si>
  <si>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</si>
  <si>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</si>
  <si>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</si>
  <si>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</si>
  <si>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</si>
  <si>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</si>
  <si>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</si>
  <si>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</si>
  <si>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</si>
  <si>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</si>
  <si>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</si>
  <si>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</si>
  <si>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</si>
  <si>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</si>
  <si>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</si>
  <si>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</si>
  <si>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</si>
  <si>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</si>
  <si>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</si>
  <si>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</si>
  <si>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</si>
  <si>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</si>
  <si>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</si>
  <si>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</si>
  <si>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</si>
  <si>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</si>
  <si>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</si>
  <si>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</si>
  <si>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</si>
  <si>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021 - 2022</t>
  </si>
  <si>
    <t>USB zvuková karta</t>
  </si>
  <si>
    <t>Redukce-propojka, cinch samec - 2x cinch samice</t>
  </si>
  <si>
    <t>Redukce-propojka, jack 6,3 mm samec stereo - 2x cinch samice</t>
  </si>
  <si>
    <t>Izolátor (oddělovač) země pro zabránění rušení signálu vlivem zemnících smyček pro připojení zvukové karty, PC, nebo notebooku k zesilovači.</t>
  </si>
  <si>
    <t>Redukce jack 3,5mm 4-pin - 2x 3,5mm jack zásuvka pro headsety</t>
  </si>
  <si>
    <t>CINCH spojka dvojnásobná</t>
  </si>
  <si>
    <t>micro HDMI (M) - HDMI (F) 15 - 20 cm</t>
  </si>
  <si>
    <t>micro HDMI (M) - HDMI (M) 1,5 m</t>
  </si>
  <si>
    <t>Jack 3,5 mm - Jack 3,5 mm stereo 2 m</t>
  </si>
  <si>
    <t>Společná faktura</t>
  </si>
  <si>
    <t>Pokud financováno z projektových prostředků, pak ŘEŠITEL uvede: NÁZEV A ČÍSLO DOTAČNÍHO PROJEKTU</t>
  </si>
  <si>
    <t>Petr Jakubik, 
Tel.: 606 050 828</t>
  </si>
  <si>
    <t>Univerzitní 20, 
301 00 Plzeň,
Centrum informatizace a výpočetní techniky - Oddělení Telekomunikační a prezentační služby, 
místnost UI 318</t>
  </si>
  <si>
    <t>USB zvuková karta splňující minimálně tyto parametry:
rozhraní: USB-A 2.0, 3.0
kvalita přehrávání: 96 kHz / 24 bit
kvalita nahrávání: 48 kHz / 24 bit
počet mikrofonních vstupů: 1x 3,5 mm Jack
počet výstupů: 1x 3,5 mm Jack sdružený
SNR: 93 dB
možnost připojit sluchátka s jedním nebo děleným konektorem stereo/mikrofon bez nutnosti rozdělovacího kabelu
pro lepší manipulaci požadujeme řešení zvukové karty s krátkým kabelem mezi USB konektorem a vlastní zvukovou kartou
SW podpora: Windows, Mac
maximální rozměry: 140 x 23 x 10 mm
záruka min. 24 měsíců.</t>
  </si>
  <si>
    <t>Kabel Jack3,5-2CINCH</t>
  </si>
  <si>
    <t>Kvalitní flexibilní linkový audio RCA kabel s konektory 2xCINCH - 1x Stereo Jack 3,5 mm, délka 2 metry.</t>
  </si>
  <si>
    <t xml:space="preserve">Kabel HDMI 2.0 2m </t>
  </si>
  <si>
    <t>Video kabel propojovací, délka 2 m, male konektory: 2× HDMI (HDMI 2.0), stíněný kabel a pozlacené konektory, rovné zakončení.</t>
  </si>
  <si>
    <t>Redukce-propojka, cinch samec - 2x cinch samice.</t>
  </si>
  <si>
    <t>Kabelová redukce-propojka, jack 3,5 mm samec stereo - 2x cinch samice</t>
  </si>
  <si>
    <t>Kabelová redukce-propojka, jack 3,5 mm samec stereo - 2x cinch samice, délka cca 20 cm.</t>
  </si>
  <si>
    <t>Kabelová redukce-propojka, jack 3,5 mm samice stereo - 2x cinch samec, délka cca 20 cm.</t>
  </si>
  <si>
    <t>Kabelová redukce-propojka, jack 3,5 mm samice stereo - 2x cinch samec</t>
  </si>
  <si>
    <t>Redukce-propojka, jack 6,3 mm samec - cinch samice mono</t>
  </si>
  <si>
    <t>Redukce-propojka, jack 6,3 mm samec - cinch samice mono.</t>
  </si>
  <si>
    <t>Izolátor (oddělovač) země pro zabránění rušení signálu vlivem zemnících smyček pro připojení zvukové karty, PC, nebo notebooku k zesilovači.
- Galvanicky oddělené vstupy a výstupy
- 2 x RCA (Cinch samec)
- 1 x 3,5 mm jack stereo konektor
- Vstupní / výstupní impedance: 20kOhm
- Frekvenční rozsah: 20-30,000 Hz
- THD: &lt;0,01%
- Převodový poměr 1: 1
- rozměry cca Ø 24 mm x 38 mm, 32 g
- délka kabelu cca 115 cm.</t>
  </si>
  <si>
    <t>Izolátor (oddělovač) země pro zabránění rušení signálu vlivem zemnících smyček pro připojení zvukové karty, PC, nebo notebooku k zesilovači.
- Galvanicky oddělené vstupy a výstupy
- 2 x RCA (Cinch samec)
- 2 x RCA (Cinch samice)
-vstupní / Výstupní impedance: 15kOhm
- Frekvenční rozsah: 20-30,000 Hz
- THD: &lt;0,01%
- Převodový poměr 1: 1
- rozměry cca Ø 35 mm x 65 mm.</t>
  </si>
  <si>
    <t>Redukce jack 3,5mm 4-pin - 2x 3,5mm jack zásuvka pro headsety délka cca 10 cm.</t>
  </si>
  <si>
    <t>2x CINCH zásuvka - 2x CINCH zásuvka.</t>
  </si>
  <si>
    <t>Micro HDMI (M) - HDMI (F) cca 15 - 20 cm, pozlacený, HDMI 1.4.</t>
  </si>
  <si>
    <t>Micro HDMI (M) - HDMI (M) 1,5 m, pozlacený, HDMI 1.4.</t>
  </si>
  <si>
    <t>Jack 3,5 mm - Jack 3,5 mm stereo 2 m.</t>
  </si>
  <si>
    <t>Creative Sound Blaster Play! 3, USB zvuková karta (70SB173000000), záruka 24 měsíců</t>
  </si>
  <si>
    <t>PREMIUMCORD kabel Jack 3.5-2xCINCH, M/2xM, 2m, černý (kjackcin), záruka 24 měsíců</t>
  </si>
  <si>
    <t>PREMIUMCORD kabel HDMI-HDMI, M/M, propojovací, 1m, černý, v2.0 (kphdm2-1), záruka 24 měsíců</t>
  </si>
  <si>
    <t>PREMIUMCORD adaptér CINCH-2xCINCH, M/2xF (kjr-05), záruka 24 měsíců</t>
  </si>
  <si>
    <t>PREMIUMCORD kabel Jack 3.5-2xCinch, M/2xF, 0,2m (kjackcinf02), záruka 24 měsíců</t>
  </si>
  <si>
    <t>PREMIUMCORD kabel Jack 3.5-2xCINCH, F/2xM, propojovací, 0,2m, černý (kjackcinb02), záruka 24 měsíců</t>
  </si>
  <si>
    <t>PREMIUMCORD adaptér mono Jack 6.3-CINCH, M/F (kjr-47), záruka 24 měsíců</t>
  </si>
  <si>
    <t>Monacor FGA-30M FGA-30M, záruka 24 měsíců</t>
  </si>
  <si>
    <t>Monacor FGA-40, záruka 24 měsíců</t>
  </si>
  <si>
    <t>PremiumCord Redukce 2x cinch / RCA F/F (kjr-26), záruka 24 měsíců</t>
  </si>
  <si>
    <t>PREMIUMCORD kabel Jack 3.5-Jack 3.5, M/M, propojovací, 2m, černý (kjackmm2), záruka 24 měsíců</t>
  </si>
  <si>
    <t>redukce Jack 6,3 mm mono samec – 2x Cinch samice (YC-0,1/1PM2CFH), záruka 24 měsíců</t>
  </si>
  <si>
    <t>Hama 200352, záruka 24 měsíců</t>
  </si>
  <si>
    <t>RASPBERRY Pi redukce HDMI na microHDMI (HDM017)</t>
  </si>
  <si>
    <t>Akasa kabel HDMI/micro HDMI 4K@60Hz, pozlacené konektory, 1.5m, černá (AK-CBHD20-15BK)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</si>
</sst>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9" fillId="3" borderId="11" xfId="0" applyNumberFormat="1" applyFont="1" applyFill="1" applyBorder="1" applyAlignment="1">
      <alignment horizontal="right" vertical="center" indent="1"/>
    </xf>
    <xf numFmtId="0" fontId="4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9" fillId="3" borderId="18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1"/>
  <sheetViews>
    <sheetView tabSelected="1" topLeftCell="M16" zoomScale="115" zoomScaleNormal="115" workbookViewId="0">
      <selection activeCell="U23" sqref="U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1.5703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2.5703125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96" t="s">
        <v>30</v>
      </c>
      <c r="C1" s="97"/>
      <c r="D1" s="9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29</v>
      </c>
      <c r="I6" s="34" t="s">
        <v>16</v>
      </c>
      <c r="J6" s="34" t="s">
        <v>17</v>
      </c>
      <c r="K6" s="24" t="s">
        <v>41</v>
      </c>
      <c r="L6" s="38" t="s">
        <v>18</v>
      </c>
      <c r="M6" s="34" t="s">
        <v>19</v>
      </c>
      <c r="N6" s="24" t="s">
        <v>27</v>
      </c>
      <c r="O6" s="34" t="s">
        <v>20</v>
      </c>
      <c r="P6" s="24" t="s">
        <v>6</v>
      </c>
      <c r="Q6" s="25" t="s">
        <v>7</v>
      </c>
      <c r="R6" s="50" t="s">
        <v>8</v>
      </c>
      <c r="S6" s="50" t="s">
        <v>9</v>
      </c>
      <c r="T6" s="34" t="s">
        <v>21</v>
      </c>
      <c r="U6" s="34" t="s">
        <v>22</v>
      </c>
    </row>
    <row r="7" spans="1:21" ht="222" customHeight="1" thickTop="1" x14ac:dyDescent="0.25">
      <c r="A7" s="26"/>
      <c r="B7" s="43">
        <v>1</v>
      </c>
      <c r="C7" s="48" t="s">
        <v>31</v>
      </c>
      <c r="D7" s="45">
        <v>3</v>
      </c>
      <c r="E7" s="44" t="s">
        <v>23</v>
      </c>
      <c r="F7" s="80" t="s">
        <v>44</v>
      </c>
      <c r="G7" s="85" t="s">
        <v>63</v>
      </c>
      <c r="H7" s="46" t="s">
        <v>28</v>
      </c>
      <c r="I7" s="108" t="s">
        <v>40</v>
      </c>
      <c r="J7" s="111" t="s">
        <v>28</v>
      </c>
      <c r="K7" s="114"/>
      <c r="L7" s="108" t="s">
        <v>42</v>
      </c>
      <c r="M7" s="108" t="s">
        <v>43</v>
      </c>
      <c r="N7" s="119">
        <v>14</v>
      </c>
      <c r="O7" s="76">
        <f t="shared" ref="O7:O21" si="0">D7*P7</f>
        <v>1140</v>
      </c>
      <c r="P7" s="47">
        <v>380</v>
      </c>
      <c r="Q7" s="89">
        <v>350</v>
      </c>
      <c r="R7" s="77">
        <f t="shared" ref="R7:R21" si="1">D7*Q7</f>
        <v>1050</v>
      </c>
      <c r="S7" s="78" t="str">
        <f t="shared" ref="S7" si="2">IF(ISNUMBER(Q7), IF(Q7&gt;P7,"NEVYHOVUJE","VYHOVUJE")," ")</f>
        <v>VYHOVUJE</v>
      </c>
      <c r="T7" s="93"/>
      <c r="U7" s="93" t="s">
        <v>12</v>
      </c>
    </row>
    <row r="8" spans="1:21" ht="40.5" customHeight="1" x14ac:dyDescent="0.25">
      <c r="A8" s="26"/>
      <c r="B8" s="69">
        <v>2</v>
      </c>
      <c r="C8" s="79" t="s">
        <v>45</v>
      </c>
      <c r="D8" s="71">
        <v>4</v>
      </c>
      <c r="E8" s="72" t="s">
        <v>23</v>
      </c>
      <c r="F8" s="82" t="s">
        <v>46</v>
      </c>
      <c r="G8" s="86" t="s">
        <v>64</v>
      </c>
      <c r="H8" s="73" t="s">
        <v>28</v>
      </c>
      <c r="I8" s="109"/>
      <c r="J8" s="112"/>
      <c r="K8" s="115"/>
      <c r="L8" s="117"/>
      <c r="M8" s="117"/>
      <c r="N8" s="120"/>
      <c r="O8" s="56">
        <f t="shared" si="0"/>
        <v>240</v>
      </c>
      <c r="P8" s="75">
        <v>60</v>
      </c>
      <c r="Q8" s="90">
        <v>60</v>
      </c>
      <c r="R8" s="58">
        <f t="shared" si="1"/>
        <v>240</v>
      </c>
      <c r="S8" s="59" t="str">
        <f t="shared" ref="S8:S20" si="3">IF(ISNUMBER(Q8), IF(Q8&gt;P8,"NEVYHOVUJE","VYHOVUJE")," ")</f>
        <v>VYHOVUJE</v>
      </c>
      <c r="T8" s="94"/>
      <c r="U8" s="94"/>
    </row>
    <row r="9" spans="1:21" ht="45" customHeight="1" x14ac:dyDescent="0.25">
      <c r="A9" s="26"/>
      <c r="B9" s="69">
        <v>3</v>
      </c>
      <c r="C9" s="79" t="s">
        <v>47</v>
      </c>
      <c r="D9" s="71">
        <v>5</v>
      </c>
      <c r="E9" s="72" t="s">
        <v>23</v>
      </c>
      <c r="F9" s="82" t="s">
        <v>48</v>
      </c>
      <c r="G9" s="86" t="s">
        <v>65</v>
      </c>
      <c r="H9" s="73" t="s">
        <v>28</v>
      </c>
      <c r="I9" s="109"/>
      <c r="J9" s="112"/>
      <c r="K9" s="115"/>
      <c r="L9" s="117"/>
      <c r="M9" s="117"/>
      <c r="N9" s="120"/>
      <c r="O9" s="56">
        <f t="shared" si="0"/>
        <v>550</v>
      </c>
      <c r="P9" s="75">
        <v>110</v>
      </c>
      <c r="Q9" s="90">
        <v>110</v>
      </c>
      <c r="R9" s="58">
        <f t="shared" si="1"/>
        <v>550</v>
      </c>
      <c r="S9" s="59" t="str">
        <f t="shared" si="3"/>
        <v>VYHOVUJE</v>
      </c>
      <c r="T9" s="94"/>
      <c r="U9" s="94"/>
    </row>
    <row r="10" spans="1:21" ht="40.5" customHeight="1" x14ac:dyDescent="0.25">
      <c r="A10" s="26"/>
      <c r="B10" s="69">
        <v>4</v>
      </c>
      <c r="C10" s="70" t="s">
        <v>32</v>
      </c>
      <c r="D10" s="71">
        <v>4</v>
      </c>
      <c r="E10" s="72" t="s">
        <v>23</v>
      </c>
      <c r="F10" s="82" t="s">
        <v>49</v>
      </c>
      <c r="G10" s="86" t="s">
        <v>66</v>
      </c>
      <c r="H10" s="73" t="s">
        <v>28</v>
      </c>
      <c r="I10" s="109"/>
      <c r="J10" s="112"/>
      <c r="K10" s="115"/>
      <c r="L10" s="117"/>
      <c r="M10" s="117"/>
      <c r="N10" s="120"/>
      <c r="O10" s="56">
        <f t="shared" si="0"/>
        <v>80</v>
      </c>
      <c r="P10" s="75">
        <v>20</v>
      </c>
      <c r="Q10" s="90">
        <v>20</v>
      </c>
      <c r="R10" s="58">
        <f t="shared" si="1"/>
        <v>80</v>
      </c>
      <c r="S10" s="59" t="str">
        <f t="shared" si="3"/>
        <v>VYHOVUJE</v>
      </c>
      <c r="T10" s="94"/>
      <c r="U10" s="94"/>
    </row>
    <row r="11" spans="1:21" ht="40.5" customHeight="1" x14ac:dyDescent="0.25">
      <c r="A11" s="26"/>
      <c r="B11" s="69">
        <v>5</v>
      </c>
      <c r="C11" s="79" t="s">
        <v>50</v>
      </c>
      <c r="D11" s="71">
        <v>2</v>
      </c>
      <c r="E11" s="72" t="s">
        <v>23</v>
      </c>
      <c r="F11" s="82" t="s">
        <v>51</v>
      </c>
      <c r="G11" s="86" t="s">
        <v>67</v>
      </c>
      <c r="H11" s="73" t="s">
        <v>28</v>
      </c>
      <c r="I11" s="109"/>
      <c r="J11" s="112"/>
      <c r="K11" s="115"/>
      <c r="L11" s="117"/>
      <c r="M11" s="117"/>
      <c r="N11" s="120"/>
      <c r="O11" s="56">
        <f t="shared" si="0"/>
        <v>100</v>
      </c>
      <c r="P11" s="75">
        <v>50</v>
      </c>
      <c r="Q11" s="90">
        <v>50</v>
      </c>
      <c r="R11" s="58">
        <f t="shared" si="1"/>
        <v>100</v>
      </c>
      <c r="S11" s="59" t="str">
        <f t="shared" si="3"/>
        <v>VYHOVUJE</v>
      </c>
      <c r="T11" s="94"/>
      <c r="U11" s="94"/>
    </row>
    <row r="12" spans="1:21" ht="40.5" customHeight="1" x14ac:dyDescent="0.25">
      <c r="A12" s="26"/>
      <c r="B12" s="69">
        <v>6</v>
      </c>
      <c r="C12" s="79" t="s">
        <v>53</v>
      </c>
      <c r="D12" s="71">
        <v>2</v>
      </c>
      <c r="E12" s="72" t="s">
        <v>23</v>
      </c>
      <c r="F12" s="82" t="s">
        <v>52</v>
      </c>
      <c r="G12" s="86" t="s">
        <v>68</v>
      </c>
      <c r="H12" s="73" t="s">
        <v>28</v>
      </c>
      <c r="I12" s="109"/>
      <c r="J12" s="112"/>
      <c r="K12" s="115"/>
      <c r="L12" s="117"/>
      <c r="M12" s="117"/>
      <c r="N12" s="120"/>
      <c r="O12" s="56">
        <f t="shared" si="0"/>
        <v>100</v>
      </c>
      <c r="P12" s="75">
        <v>50</v>
      </c>
      <c r="Q12" s="90">
        <v>50</v>
      </c>
      <c r="R12" s="58">
        <f t="shared" si="1"/>
        <v>100</v>
      </c>
      <c r="S12" s="59" t="str">
        <f t="shared" si="3"/>
        <v>VYHOVUJE</v>
      </c>
      <c r="T12" s="94"/>
      <c r="U12" s="94"/>
    </row>
    <row r="13" spans="1:21" ht="40.5" customHeight="1" x14ac:dyDescent="0.25">
      <c r="A13" s="26"/>
      <c r="B13" s="69">
        <v>7</v>
      </c>
      <c r="C13" s="79" t="s">
        <v>54</v>
      </c>
      <c r="D13" s="71">
        <v>6</v>
      </c>
      <c r="E13" s="72" t="s">
        <v>23</v>
      </c>
      <c r="F13" s="82" t="s">
        <v>55</v>
      </c>
      <c r="G13" s="86" t="s">
        <v>69</v>
      </c>
      <c r="H13" s="73" t="s">
        <v>28</v>
      </c>
      <c r="I13" s="109"/>
      <c r="J13" s="112"/>
      <c r="K13" s="115"/>
      <c r="L13" s="117"/>
      <c r="M13" s="117"/>
      <c r="N13" s="120"/>
      <c r="O13" s="56">
        <f t="shared" si="0"/>
        <v>60</v>
      </c>
      <c r="P13" s="75">
        <v>10</v>
      </c>
      <c r="Q13" s="90">
        <v>10</v>
      </c>
      <c r="R13" s="58">
        <f t="shared" si="1"/>
        <v>60</v>
      </c>
      <c r="S13" s="59" t="str">
        <f t="shared" si="3"/>
        <v>VYHOVUJE</v>
      </c>
      <c r="T13" s="94"/>
      <c r="U13" s="94"/>
    </row>
    <row r="14" spans="1:21" ht="40.5" customHeight="1" x14ac:dyDescent="0.25">
      <c r="A14" s="26"/>
      <c r="B14" s="69">
        <v>8</v>
      </c>
      <c r="C14" s="70" t="s">
        <v>33</v>
      </c>
      <c r="D14" s="71">
        <v>2</v>
      </c>
      <c r="E14" s="72" t="s">
        <v>23</v>
      </c>
      <c r="F14" s="81" t="s">
        <v>33</v>
      </c>
      <c r="G14" s="86" t="s">
        <v>74</v>
      </c>
      <c r="H14" s="73" t="s">
        <v>28</v>
      </c>
      <c r="I14" s="109"/>
      <c r="J14" s="112"/>
      <c r="K14" s="115"/>
      <c r="L14" s="117"/>
      <c r="M14" s="117"/>
      <c r="N14" s="120"/>
      <c r="O14" s="56">
        <f t="shared" si="0"/>
        <v>40</v>
      </c>
      <c r="P14" s="75">
        <v>20</v>
      </c>
      <c r="Q14" s="90">
        <v>20</v>
      </c>
      <c r="R14" s="58">
        <f t="shared" si="1"/>
        <v>40</v>
      </c>
      <c r="S14" s="59" t="str">
        <f t="shared" si="3"/>
        <v>VYHOVUJE</v>
      </c>
      <c r="T14" s="94"/>
      <c r="U14" s="94"/>
    </row>
    <row r="15" spans="1:21" ht="208.5" customHeight="1" x14ac:dyDescent="0.25">
      <c r="A15" s="26"/>
      <c r="B15" s="69">
        <v>9</v>
      </c>
      <c r="C15" s="70" t="s">
        <v>34</v>
      </c>
      <c r="D15" s="71">
        <v>2</v>
      </c>
      <c r="E15" s="72" t="s">
        <v>23</v>
      </c>
      <c r="F15" s="82" t="s">
        <v>56</v>
      </c>
      <c r="G15" s="86" t="s">
        <v>70</v>
      </c>
      <c r="H15" s="73" t="s">
        <v>28</v>
      </c>
      <c r="I15" s="109"/>
      <c r="J15" s="112"/>
      <c r="K15" s="115"/>
      <c r="L15" s="117"/>
      <c r="M15" s="117"/>
      <c r="N15" s="120"/>
      <c r="O15" s="56">
        <f t="shared" si="0"/>
        <v>440</v>
      </c>
      <c r="P15" s="75">
        <v>220</v>
      </c>
      <c r="Q15" s="90">
        <v>220</v>
      </c>
      <c r="R15" s="58">
        <f t="shared" si="1"/>
        <v>440</v>
      </c>
      <c r="S15" s="59" t="str">
        <f t="shared" si="3"/>
        <v>VYHOVUJE</v>
      </c>
      <c r="T15" s="94"/>
      <c r="U15" s="94"/>
    </row>
    <row r="16" spans="1:21" ht="195" customHeight="1" x14ac:dyDescent="0.25">
      <c r="A16" s="26"/>
      <c r="B16" s="69">
        <v>10</v>
      </c>
      <c r="C16" s="70" t="s">
        <v>34</v>
      </c>
      <c r="D16" s="71">
        <v>2</v>
      </c>
      <c r="E16" s="72" t="s">
        <v>23</v>
      </c>
      <c r="F16" s="82" t="s">
        <v>57</v>
      </c>
      <c r="G16" s="86" t="s">
        <v>71</v>
      </c>
      <c r="H16" s="73" t="s">
        <v>28</v>
      </c>
      <c r="I16" s="109"/>
      <c r="J16" s="112"/>
      <c r="K16" s="115"/>
      <c r="L16" s="117"/>
      <c r="M16" s="117"/>
      <c r="N16" s="120"/>
      <c r="O16" s="56">
        <f t="shared" si="0"/>
        <v>440</v>
      </c>
      <c r="P16" s="75">
        <v>220</v>
      </c>
      <c r="Q16" s="90">
        <v>220</v>
      </c>
      <c r="R16" s="58">
        <f t="shared" si="1"/>
        <v>440</v>
      </c>
      <c r="S16" s="59" t="str">
        <f t="shared" si="3"/>
        <v>VYHOVUJE</v>
      </c>
      <c r="T16" s="94"/>
      <c r="U16" s="94"/>
    </row>
    <row r="17" spans="1:21" ht="46.5" customHeight="1" x14ac:dyDescent="0.25">
      <c r="A17" s="26"/>
      <c r="B17" s="69">
        <v>11</v>
      </c>
      <c r="C17" s="70" t="s">
        <v>35</v>
      </c>
      <c r="D17" s="71">
        <v>3</v>
      </c>
      <c r="E17" s="72" t="s">
        <v>23</v>
      </c>
      <c r="F17" s="82" t="s">
        <v>58</v>
      </c>
      <c r="G17" s="86" t="s">
        <v>75</v>
      </c>
      <c r="H17" s="73" t="s">
        <v>28</v>
      </c>
      <c r="I17" s="109"/>
      <c r="J17" s="112"/>
      <c r="K17" s="115"/>
      <c r="L17" s="117"/>
      <c r="M17" s="117"/>
      <c r="N17" s="120"/>
      <c r="O17" s="56">
        <f t="shared" si="0"/>
        <v>180</v>
      </c>
      <c r="P17" s="75">
        <v>60</v>
      </c>
      <c r="Q17" s="90">
        <v>60</v>
      </c>
      <c r="R17" s="58">
        <f t="shared" si="1"/>
        <v>180</v>
      </c>
      <c r="S17" s="59" t="str">
        <f t="shared" si="3"/>
        <v>VYHOVUJE</v>
      </c>
      <c r="T17" s="94"/>
      <c r="U17" s="94"/>
    </row>
    <row r="18" spans="1:21" ht="40.5" customHeight="1" x14ac:dyDescent="0.25">
      <c r="A18" s="26"/>
      <c r="B18" s="69">
        <v>12</v>
      </c>
      <c r="C18" s="70" t="s">
        <v>36</v>
      </c>
      <c r="D18" s="71">
        <v>5</v>
      </c>
      <c r="E18" s="72" t="s">
        <v>23</v>
      </c>
      <c r="F18" s="82" t="s">
        <v>59</v>
      </c>
      <c r="G18" s="86" t="s">
        <v>72</v>
      </c>
      <c r="H18" s="73" t="s">
        <v>28</v>
      </c>
      <c r="I18" s="109"/>
      <c r="J18" s="112"/>
      <c r="K18" s="115"/>
      <c r="L18" s="117"/>
      <c r="M18" s="117"/>
      <c r="N18" s="120"/>
      <c r="O18" s="56">
        <f t="shared" si="0"/>
        <v>75</v>
      </c>
      <c r="P18" s="75">
        <v>15</v>
      </c>
      <c r="Q18" s="90">
        <v>15</v>
      </c>
      <c r="R18" s="58">
        <f t="shared" si="1"/>
        <v>75</v>
      </c>
      <c r="S18" s="59" t="str">
        <f t="shared" si="3"/>
        <v>VYHOVUJE</v>
      </c>
      <c r="T18" s="94"/>
      <c r="U18" s="94"/>
    </row>
    <row r="19" spans="1:21" ht="40.5" customHeight="1" x14ac:dyDescent="0.25">
      <c r="A19" s="26"/>
      <c r="B19" s="69">
        <v>13</v>
      </c>
      <c r="C19" s="70" t="s">
        <v>37</v>
      </c>
      <c r="D19" s="71">
        <v>2</v>
      </c>
      <c r="E19" s="72" t="s">
        <v>23</v>
      </c>
      <c r="F19" s="82" t="s">
        <v>60</v>
      </c>
      <c r="G19" s="86" t="s">
        <v>76</v>
      </c>
      <c r="H19" s="73" t="s">
        <v>28</v>
      </c>
      <c r="I19" s="109"/>
      <c r="J19" s="112"/>
      <c r="K19" s="115"/>
      <c r="L19" s="117"/>
      <c r="M19" s="117"/>
      <c r="N19" s="120"/>
      <c r="O19" s="74">
        <f t="shared" si="0"/>
        <v>200</v>
      </c>
      <c r="P19" s="75">
        <v>100</v>
      </c>
      <c r="Q19" s="90">
        <v>100</v>
      </c>
      <c r="R19" s="58">
        <f t="shared" si="1"/>
        <v>200</v>
      </c>
      <c r="S19" s="59" t="str">
        <f t="shared" si="3"/>
        <v>VYHOVUJE</v>
      </c>
      <c r="T19" s="94"/>
      <c r="U19" s="94"/>
    </row>
    <row r="20" spans="1:21" ht="40.5" customHeight="1" x14ac:dyDescent="0.25">
      <c r="A20" s="26"/>
      <c r="B20" s="51">
        <v>14</v>
      </c>
      <c r="C20" s="52" t="s">
        <v>38</v>
      </c>
      <c r="D20" s="53">
        <v>2</v>
      </c>
      <c r="E20" s="54" t="s">
        <v>23</v>
      </c>
      <c r="F20" s="83" t="s">
        <v>61</v>
      </c>
      <c r="G20" s="87" t="s">
        <v>77</v>
      </c>
      <c r="H20" s="55" t="s">
        <v>28</v>
      </c>
      <c r="I20" s="109"/>
      <c r="J20" s="112"/>
      <c r="K20" s="115"/>
      <c r="L20" s="117"/>
      <c r="M20" s="117"/>
      <c r="N20" s="120"/>
      <c r="O20" s="56">
        <f t="shared" si="0"/>
        <v>240</v>
      </c>
      <c r="P20" s="57">
        <v>120</v>
      </c>
      <c r="Q20" s="91">
        <v>120</v>
      </c>
      <c r="R20" s="58">
        <f t="shared" si="1"/>
        <v>240</v>
      </c>
      <c r="S20" s="59" t="str">
        <f t="shared" si="3"/>
        <v>VYHOVUJE</v>
      </c>
      <c r="T20" s="94"/>
      <c r="U20" s="94"/>
    </row>
    <row r="21" spans="1:21" ht="40.5" customHeight="1" thickBot="1" x14ac:dyDescent="0.3">
      <c r="A21" s="26"/>
      <c r="B21" s="60">
        <v>15</v>
      </c>
      <c r="C21" s="61" t="s">
        <v>39</v>
      </c>
      <c r="D21" s="62">
        <v>3</v>
      </c>
      <c r="E21" s="63" t="s">
        <v>23</v>
      </c>
      <c r="F21" s="84" t="s">
        <v>62</v>
      </c>
      <c r="G21" s="88" t="s">
        <v>73</v>
      </c>
      <c r="H21" s="64" t="s">
        <v>28</v>
      </c>
      <c r="I21" s="110"/>
      <c r="J21" s="113"/>
      <c r="K21" s="116"/>
      <c r="L21" s="118"/>
      <c r="M21" s="118"/>
      <c r="N21" s="121"/>
      <c r="O21" s="65">
        <f t="shared" si="0"/>
        <v>120</v>
      </c>
      <c r="P21" s="66">
        <v>40</v>
      </c>
      <c r="Q21" s="92">
        <v>40</v>
      </c>
      <c r="R21" s="67">
        <f t="shared" si="1"/>
        <v>120</v>
      </c>
      <c r="S21" s="68" t="str">
        <f t="shared" ref="S21" si="4">IF(ISNUMBER(Q21), IF(Q21&gt;P21,"NEVYHOVUJE","VYHOVUJE")," ")</f>
        <v>VYHOVUJE</v>
      </c>
      <c r="T21" s="95"/>
      <c r="U21" s="95"/>
    </row>
    <row r="22" spans="1:21" ht="13.5" customHeight="1" thickTop="1" thickBot="1" x14ac:dyDescent="0.3">
      <c r="C22" s="5"/>
      <c r="D22" s="5"/>
      <c r="E22" s="5"/>
      <c r="F22" s="5"/>
      <c r="G22" s="5"/>
      <c r="H22" s="5"/>
      <c r="I22" s="5"/>
      <c r="J22" s="5"/>
      <c r="M22" s="5"/>
      <c r="N22" s="5"/>
      <c r="O22" s="5"/>
      <c r="R22" s="39"/>
    </row>
    <row r="23" spans="1:21" ht="49.5" customHeight="1" thickTop="1" thickBot="1" x14ac:dyDescent="0.3">
      <c r="B23" s="98" t="s">
        <v>26</v>
      </c>
      <c r="C23" s="99"/>
      <c r="D23" s="99"/>
      <c r="E23" s="99"/>
      <c r="F23" s="99"/>
      <c r="G23" s="99"/>
      <c r="H23" s="49"/>
      <c r="I23" s="27"/>
      <c r="J23" s="27"/>
      <c r="K23" s="27"/>
      <c r="L23" s="8"/>
      <c r="M23" s="8"/>
      <c r="N23" s="28"/>
      <c r="O23" s="28"/>
      <c r="P23" s="29" t="s">
        <v>10</v>
      </c>
      <c r="Q23" s="100" t="s">
        <v>11</v>
      </c>
      <c r="R23" s="101"/>
      <c r="S23" s="102"/>
      <c r="T23" s="22"/>
      <c r="U23" s="30"/>
    </row>
    <row r="24" spans="1:21" ht="53.25" customHeight="1" thickTop="1" thickBot="1" x14ac:dyDescent="0.3">
      <c r="B24" s="107" t="s">
        <v>24</v>
      </c>
      <c r="C24" s="107"/>
      <c r="D24" s="107"/>
      <c r="E24" s="107"/>
      <c r="F24" s="107"/>
      <c r="G24" s="107"/>
      <c r="H24" s="107"/>
      <c r="I24" s="31"/>
      <c r="L24" s="12"/>
      <c r="M24" s="12"/>
      <c r="N24" s="32"/>
      <c r="O24" s="32"/>
      <c r="P24" s="33">
        <f>SUM(O7:O21)</f>
        <v>4005</v>
      </c>
      <c r="Q24" s="103">
        <f>SUM(R7:R21)</f>
        <v>3915</v>
      </c>
      <c r="R24" s="104"/>
      <c r="S24" s="105"/>
    </row>
    <row r="25" spans="1:21" ht="15.75" thickTop="1" x14ac:dyDescent="0.25">
      <c r="B25" s="106" t="s">
        <v>25</v>
      </c>
      <c r="C25" s="106"/>
      <c r="D25" s="106"/>
      <c r="E25" s="106"/>
      <c r="F25" s="106"/>
    </row>
    <row r="26" spans="1:21" ht="14.25" customHeight="1" x14ac:dyDescent="0.25"/>
    <row r="27" spans="1:21" ht="14.25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O96q6pGdYy+qYc8IbFbNFBL7x83ntsQX4uRTifAbwj/KeE5GhlieWVpV1RDkjrwu7F7X/JsPHhm94uB394qwFQ==" saltValue="oABEpXv3eH4H3fc4XI6hMQ==" spinCount="100000" sheet="1" objects="1" scenarios="1"/>
  <mergeCells count="14">
    <mergeCell ref="Q24:S24"/>
    <mergeCell ref="B25:F25"/>
    <mergeCell ref="B24:H24"/>
    <mergeCell ref="I7:I21"/>
    <mergeCell ref="J7:J21"/>
    <mergeCell ref="K7:K21"/>
    <mergeCell ref="L7:L21"/>
    <mergeCell ref="M7:M21"/>
    <mergeCell ref="N7:N21"/>
    <mergeCell ref="T7:T21"/>
    <mergeCell ref="U7:U21"/>
    <mergeCell ref="B1:D1"/>
    <mergeCell ref="B23:G23"/>
    <mergeCell ref="Q23:S23"/>
  </mergeCells>
  <conditionalFormatting sqref="S7:S21">
    <cfRule type="cellIs" dxfId="7" priority="64" operator="equal">
      <formula>"VYHOVUJE"</formula>
    </cfRule>
  </conditionalFormatting>
  <conditionalFormatting sqref="S7:S21">
    <cfRule type="cellIs" dxfId="6" priority="63" operator="equal">
      <formula>"NEVYHOVUJE"</formula>
    </cfRule>
  </conditionalFormatting>
  <conditionalFormatting sqref="Q7:Q21 G7:H21">
    <cfRule type="containsBlanks" dxfId="5" priority="44">
      <formula>LEN(TRIM(G7))=0</formula>
    </cfRule>
  </conditionalFormatting>
  <conditionalFormatting sqref="G7:H21 Q7:Q21">
    <cfRule type="notContainsBlanks" dxfId="4" priority="42">
      <formula>LEN(TRIM(G7))&gt;0</formula>
    </cfRule>
  </conditionalFormatting>
  <conditionalFormatting sqref="G7:H21 Q7:Q21">
    <cfRule type="notContainsBlanks" dxfId="3" priority="41">
      <formula>LEN(TRIM(G7))&gt;0</formula>
    </cfRule>
  </conditionalFormatting>
  <conditionalFormatting sqref="G7:H21">
    <cfRule type="notContainsBlanks" dxfId="2" priority="40">
      <formula>LEN(TRIM(G7))&gt;0</formula>
    </cfRule>
  </conditionalFormatting>
  <conditionalFormatting sqref="D7:D21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21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2022-05-19T07:10:06Z</cp:lastPrinted>
  <dcterms:created xsi:type="dcterms:W3CDTF">2014-03-05T12:43:32Z</dcterms:created>
  <dcterms:modified xsi:type="dcterms:W3CDTF">2022-05-27T10:26:52Z</dcterms:modified>
</cp:coreProperties>
</file>